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8th of Sphere" sheetId="1" r:id="rId1"/>
    <sheet name="South America" sheetId="2" r:id="rId2"/>
    <sheet name="Colorado" sheetId="3" r:id="rId3"/>
    <sheet name="Utah" sheetId="4" r:id="rId4"/>
    <sheet name="Wyoming" sheetId="5" r:id="rId5"/>
  </sheets>
  <definedNames/>
  <calcPr fullCalcOnLoad="1"/>
</workbook>
</file>

<file path=xl/sharedStrings.xml><?xml version="1.0" encoding="utf-8"?>
<sst xmlns="http://schemas.openxmlformats.org/spreadsheetml/2006/main" count="209" uniqueCount="44">
  <si>
    <t>x-coordinate</t>
  </si>
  <si>
    <t>y-coordinate</t>
  </si>
  <si>
    <t>z-coordinate</t>
  </si>
  <si>
    <t>Vertex A</t>
  </si>
  <si>
    <t>Vertex B</t>
  </si>
  <si>
    <t>Vertex C</t>
  </si>
  <si>
    <t>Measure of angle on spherical triangle</t>
  </si>
  <si>
    <t>Excess of Triangle:</t>
  </si>
  <si>
    <t>Longitude degrees (West - / East +)</t>
  </si>
  <si>
    <t>Latitude degrees (South - / North +)</t>
  </si>
  <si>
    <t xml:space="preserve">Rescale for Radius of Sphere (miles) = </t>
  </si>
  <si>
    <t xml:space="preserve">Length of opposite Sides on spherical triangle </t>
  </si>
  <si>
    <t>Vertex B(Copy)</t>
  </si>
  <si>
    <t>Vertex A(Copy)</t>
  </si>
  <si>
    <t>Assume the Unit Sphere for Columns A-F</t>
  </si>
  <si>
    <t>Cosine of angle on spherical triangle</t>
  </si>
  <si>
    <t>Radius of Sphere</t>
  </si>
  <si>
    <t>Area of Triangle on Sphere:</t>
  </si>
  <si>
    <t>First Triangle</t>
  </si>
  <si>
    <t>Second Triangle</t>
  </si>
  <si>
    <t>Total: (square miles)</t>
  </si>
  <si>
    <t>(mi)</t>
  </si>
  <si>
    <t>(^^ 3 significant digits)</t>
  </si>
  <si>
    <t>(Thus, accurate upto 3 significant digits)</t>
  </si>
  <si>
    <t>Atlas record for "land area"</t>
  </si>
  <si>
    <t>Atlas record for land area:</t>
  </si>
  <si>
    <t>PI/2:</t>
  </si>
  <si>
    <t>Area X 8</t>
  </si>
  <si>
    <t>South America</t>
  </si>
  <si>
    <t>1/8 of Sphere</t>
  </si>
  <si>
    <t xml:space="preserve">Area of Triangle on Sphere: </t>
  </si>
  <si>
    <t xml:space="preserve">Rescale for Radius of Sphere (km) = </t>
  </si>
  <si>
    <t>(Actual:  17,832,000 km^2)</t>
  </si>
  <si>
    <t>(~1/3 the error as for the Euclidean Triangle's value of:  14,800,952 km^2)</t>
  </si>
  <si>
    <t>(Compare errors of ~ 1 million km^2 and ~3 million km^2)</t>
  </si>
  <si>
    <t>Third Triangle</t>
  </si>
  <si>
    <t>Fourth Triangle</t>
  </si>
  <si>
    <t>&lt;-- vs. Recorded Surface Area of Globe:  196,951,071 square miles</t>
  </si>
  <si>
    <t>(Rough Estimate of Area of Great Salt Lake: 2000-3000 sq. miles)</t>
  </si>
  <si>
    <t>See Web-site:       http://wwwdutslc.wr.usgs.gov/gslelev/</t>
  </si>
  <si>
    <t>First "Triangle"</t>
  </si>
  <si>
    <t>Second "Triangle"</t>
  </si>
  <si>
    <t>More Precise Calculation Using Calculus and Spherical Coordinates:</t>
  </si>
  <si>
    <t>R^2 * (sin(phi2)-sin(phi1))*(theta2-theta1)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</si>
</sst>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0000E+00"/>
    <numFmt numFmtId="165" formatCode="0.000000000000000000000000000000"/>
    <numFmt numFmtId="166" formatCode="0.000000000000000000000000000000E+00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135" zoomScaleNormal="135" workbookViewId="0" topLeftCell="A1">
      <selection activeCell="G10" sqref="G10"/>
    </sheetView>
  </sheetViews>
  <sheetFormatPr defaultColWidth="9.140625" defaultRowHeight="12.75"/>
  <cols>
    <col min="1" max="1" width="44.8515625" style="0" bestFit="1" customWidth="1"/>
    <col min="2" max="2" width="12.421875" style="0" customWidth="1"/>
    <col min="3" max="3" width="9.8515625" style="0" bestFit="1" customWidth="1"/>
    <col min="4" max="4" width="12.00390625" style="0" bestFit="1" customWidth="1"/>
    <col min="5" max="6" width="13.8515625" style="0" bestFit="1" customWidth="1"/>
    <col min="7" max="7" width="34.28125" style="0" bestFit="1" customWidth="1"/>
  </cols>
  <sheetData>
    <row r="1" ht="20.25">
      <c r="A1" s="5" t="s">
        <v>29</v>
      </c>
    </row>
    <row r="2" spans="1:7" ht="12.75">
      <c r="A2" s="2" t="s">
        <v>14</v>
      </c>
      <c r="B2" s="2" t="s">
        <v>3</v>
      </c>
      <c r="C2" s="2" t="s">
        <v>4</v>
      </c>
      <c r="D2" s="2" t="s">
        <v>5</v>
      </c>
      <c r="E2" s="2" t="s">
        <v>13</v>
      </c>
      <c r="F2" s="2" t="s">
        <v>12</v>
      </c>
      <c r="G2" s="2" t="s">
        <v>10</v>
      </c>
    </row>
    <row r="3" spans="1:7" ht="12.75">
      <c r="A3" s="2" t="s">
        <v>8</v>
      </c>
      <c r="B3">
        <v>0</v>
      </c>
      <c r="C3">
        <v>0</v>
      </c>
      <c r="D3">
        <v>90</v>
      </c>
      <c r="E3">
        <f>B3</f>
        <v>0</v>
      </c>
      <c r="F3">
        <f>C3</f>
        <v>0</v>
      </c>
      <c r="G3">
        <v>3958.95</v>
      </c>
    </row>
    <row r="4" spans="1:6" ht="12.75">
      <c r="A4" s="2" t="s">
        <v>9</v>
      </c>
      <c r="B4">
        <v>90</v>
      </c>
      <c r="C4">
        <v>0</v>
      </c>
      <c r="D4">
        <v>0</v>
      </c>
      <c r="E4">
        <f>B4</f>
        <v>90</v>
      </c>
      <c r="F4">
        <f>C4</f>
        <v>0</v>
      </c>
    </row>
    <row r="5" ht="12.75">
      <c r="A5" s="2"/>
    </row>
    <row r="6" spans="1:6" ht="12.75">
      <c r="A6" s="2" t="s">
        <v>0</v>
      </c>
      <c r="B6">
        <f>COS(B3*PI()/180)*COS(B4*PI()/180)</f>
        <v>6.1257422745431E-17</v>
      </c>
      <c r="C6">
        <f>COS(C3*PI()/180)*COS(C4*PI()/180)</f>
        <v>1</v>
      </c>
      <c r="D6">
        <f>COS(D3*PI()/180)*COS(D4*PI()/180)</f>
        <v>6.1257422745431E-17</v>
      </c>
      <c r="E6">
        <f aca="true" t="shared" si="0" ref="E6:F8">B6</f>
        <v>6.1257422745431E-17</v>
      </c>
      <c r="F6">
        <f t="shared" si="0"/>
        <v>1</v>
      </c>
    </row>
    <row r="7" spans="1:6" ht="12.75">
      <c r="A7" s="2" t="s">
        <v>1</v>
      </c>
      <c r="B7">
        <f>SIN(B3*PI()/180)*COS(B4*PI()/180)</f>
        <v>0</v>
      </c>
      <c r="C7">
        <f>SIN(C3*PI()/180)*COS(C4*PI()/180)</f>
        <v>0</v>
      </c>
      <c r="D7">
        <f>SIN(D3*PI()/180)*COS(D4*PI()/180)</f>
        <v>1</v>
      </c>
      <c r="E7">
        <f t="shared" si="0"/>
        <v>0</v>
      </c>
      <c r="F7">
        <f t="shared" si="0"/>
        <v>0</v>
      </c>
    </row>
    <row r="8" spans="1:6" ht="12.75">
      <c r="A8" s="2" t="s">
        <v>2</v>
      </c>
      <c r="B8">
        <f>SIN(B4*PI()/180)</f>
        <v>1</v>
      </c>
      <c r="C8">
        <f>SIN(C4*PI()/180)</f>
        <v>0</v>
      </c>
      <c r="D8">
        <f>SIN(D4*PI()/180)</f>
        <v>0</v>
      </c>
      <c r="E8">
        <f t="shared" si="0"/>
        <v>1</v>
      </c>
      <c r="F8">
        <f t="shared" si="0"/>
        <v>0</v>
      </c>
    </row>
    <row r="9" ht="12.75">
      <c r="A9" s="2"/>
    </row>
    <row r="10" spans="1:6" ht="12.75">
      <c r="A10" s="2" t="s">
        <v>11</v>
      </c>
      <c r="B10">
        <f>ACOS(C6*D6+C7*D7+C8*D8)</f>
        <v>1.5707963267948966</v>
      </c>
      <c r="C10">
        <f>ACOS(D6*E6+D7*E7+D8*E8)</f>
        <v>1.5707963267948966</v>
      </c>
      <c r="D10">
        <f>ACOS(E6*F6+E7*F7+E8*F8)</f>
        <v>1.5707963267948966</v>
      </c>
      <c r="E10">
        <f>B10</f>
        <v>1.5707963267948966</v>
      </c>
      <c r="F10">
        <f>C10</f>
        <v>1.5707963267948966</v>
      </c>
    </row>
    <row r="11" spans="1:4" ht="12.75">
      <c r="A11" s="2" t="s">
        <v>15</v>
      </c>
      <c r="B11">
        <f>(COS(B10)-COS(C10)*COS(D10))/(SIN(C10)*SIN(D10))</f>
        <v>6.1257422745431E-17</v>
      </c>
      <c r="C11">
        <f>(COS(C10)-COS(D10)*COS(E10))/(SIN(D10)*SIN(E10))</f>
        <v>6.1257422745431E-17</v>
      </c>
      <c r="D11">
        <f>(COS(D10)-COS(E10)*COS(F10))/(SIN(E10)*SIN(F10))</f>
        <v>6.1257422745431E-17</v>
      </c>
    </row>
    <row r="12" spans="1:4" ht="12.75">
      <c r="A12" s="2" t="s">
        <v>6</v>
      </c>
      <c r="B12">
        <f>ACOS(B11)</f>
        <v>1.5707963267948966</v>
      </c>
      <c r="C12">
        <f>ACOS(C11)</f>
        <v>1.5707963267948966</v>
      </c>
      <c r="D12">
        <f>ACOS(D11)</f>
        <v>1.5707963267948966</v>
      </c>
    </row>
    <row r="13" spans="1:6" ht="12.75">
      <c r="A13" s="2"/>
      <c r="F13" s="1"/>
    </row>
    <row r="14" spans="1:5" ht="12.75">
      <c r="A14" s="2" t="s">
        <v>7</v>
      </c>
      <c r="B14">
        <f>SUM(B12:D12)-PI()</f>
        <v>1.5707963267948966</v>
      </c>
      <c r="D14" s="4" t="s">
        <v>26</v>
      </c>
      <c r="E14">
        <f>PI()/2</f>
        <v>1.5707963267948966</v>
      </c>
    </row>
    <row r="15" spans="1:6" ht="12.75">
      <c r="A15" s="2" t="s">
        <v>17</v>
      </c>
      <c r="B15">
        <f>B14*G3^2</f>
        <v>24619538.667816173</v>
      </c>
      <c r="D15" s="4" t="s">
        <v>27</v>
      </c>
      <c r="E15">
        <f>B15*8</f>
        <v>196956309.3425294</v>
      </c>
      <c r="F15" t="s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5" zoomScaleNormal="135" workbookViewId="0" topLeftCell="C1">
      <selection activeCell="G20" sqref="G20"/>
    </sheetView>
  </sheetViews>
  <sheetFormatPr defaultColWidth="9.140625" defaultRowHeight="12.75"/>
  <cols>
    <col min="1" max="1" width="40.140625" style="0" bestFit="1" customWidth="1"/>
    <col min="2" max="2" width="12.421875" style="0" customWidth="1"/>
    <col min="3" max="3" width="9.8515625" style="0" bestFit="1" customWidth="1"/>
    <col min="4" max="4" width="12.00390625" style="0" bestFit="1" customWidth="1"/>
    <col min="5" max="6" width="13.8515625" style="0" bestFit="1" customWidth="1"/>
    <col min="7" max="7" width="34.28125" style="0" bestFit="1" customWidth="1"/>
  </cols>
  <sheetData>
    <row r="1" s="5" customFormat="1" ht="20.25">
      <c r="A1" s="5" t="s">
        <v>28</v>
      </c>
    </row>
    <row r="2" spans="1:7" ht="12.75">
      <c r="A2" s="2" t="s">
        <v>14</v>
      </c>
      <c r="B2" s="2" t="s">
        <v>3</v>
      </c>
      <c r="C2" s="2" t="s">
        <v>4</v>
      </c>
      <c r="D2" s="2" t="s">
        <v>5</v>
      </c>
      <c r="E2" s="2" t="s">
        <v>13</v>
      </c>
      <c r="F2" s="2" t="s">
        <v>12</v>
      </c>
      <c r="G2" s="2" t="s">
        <v>31</v>
      </c>
    </row>
    <row r="3" spans="1:7" ht="12.75">
      <c r="A3" s="2" t="s">
        <v>8</v>
      </c>
      <c r="B3">
        <v>-36</v>
      </c>
      <c r="C3">
        <v>-75</v>
      </c>
      <c r="D3">
        <v>-75</v>
      </c>
      <c r="E3">
        <f>B3</f>
        <v>-36</v>
      </c>
      <c r="F3">
        <f>C3</f>
        <v>-75</v>
      </c>
      <c r="G3">
        <v>6371.315</v>
      </c>
    </row>
    <row r="4" spans="1:6" ht="12.75">
      <c r="A4" s="2" t="s">
        <v>9</v>
      </c>
      <c r="B4">
        <v>-7</v>
      </c>
      <c r="C4">
        <v>15</v>
      </c>
      <c r="D4">
        <v>-50</v>
      </c>
      <c r="E4">
        <f>B4</f>
        <v>-7</v>
      </c>
      <c r="F4">
        <f>C4</f>
        <v>15</v>
      </c>
    </row>
    <row r="5" ht="12.75">
      <c r="A5" s="2"/>
    </row>
    <row r="6" spans="1:6" ht="12.75">
      <c r="A6" s="2" t="s">
        <v>0</v>
      </c>
      <c r="B6">
        <f>COS(B3*PI()/180)*COS(B4*PI()/180)</f>
        <v>0.8029867043792831</v>
      </c>
      <c r="C6">
        <f>COS(C3*PI()/180)*COS(C4*PI()/180)</f>
        <v>0.24999999999999997</v>
      </c>
      <c r="D6">
        <f>COS(D3*PI()/180)*COS(D4*PI()/180)</f>
        <v>0.16636567534280192</v>
      </c>
      <c r="E6">
        <f aca="true" t="shared" si="0" ref="E6:F8">B6</f>
        <v>0.8029867043792831</v>
      </c>
      <c r="F6">
        <f t="shared" si="0"/>
        <v>0.24999999999999997</v>
      </c>
    </row>
    <row r="7" spans="1:6" ht="12.75">
      <c r="A7" s="2" t="s">
        <v>1</v>
      </c>
      <c r="B7">
        <f>SIN(B3*PI()/180)*COS(B4*PI()/180)</f>
        <v>-0.5834039901544178</v>
      </c>
      <c r="C7">
        <f>SIN(C3*PI()/180)*COS(C4*PI()/180)</f>
        <v>-0.9330127018922194</v>
      </c>
      <c r="D7">
        <f>SIN(D3*PI()/180)*COS(D4*PI()/180)</f>
        <v>-0.6208851530148457</v>
      </c>
      <c r="E7">
        <f t="shared" si="0"/>
        <v>-0.5834039901544178</v>
      </c>
      <c r="F7">
        <f t="shared" si="0"/>
        <v>-0.9330127018922194</v>
      </c>
    </row>
    <row r="8" spans="1:6" ht="12.75">
      <c r="A8" s="2" t="s">
        <v>2</v>
      </c>
      <c r="B8">
        <f>SIN(B4*PI()/180)</f>
        <v>-0.12186934340514748</v>
      </c>
      <c r="C8">
        <f>SIN(C4*PI()/180)</f>
        <v>0.25881904510252074</v>
      </c>
      <c r="D8">
        <f>SIN(D4*PI()/180)</f>
        <v>-0.766044443118978</v>
      </c>
      <c r="E8">
        <f t="shared" si="0"/>
        <v>-0.12186934340514748</v>
      </c>
      <c r="F8">
        <f t="shared" si="0"/>
        <v>0.25881904510252074</v>
      </c>
    </row>
    <row r="9" ht="12.75">
      <c r="A9" s="2"/>
    </row>
    <row r="10" spans="1:6" ht="12.75">
      <c r="A10" s="2" t="s">
        <v>11</v>
      </c>
      <c r="B10">
        <f>ACOS(C6*D6+C7*D7+C8*D8)</f>
        <v>1.1344640137963138</v>
      </c>
      <c r="C10">
        <f>ACOS(D6*E6+D7*E7+D8*E8)</f>
        <v>0.940760589400346</v>
      </c>
      <c r="D10">
        <f>ACOS(E6*F6+E7*F7+E8*F8)</f>
        <v>0.7762755901220469</v>
      </c>
      <c r="E10">
        <f>B10</f>
        <v>1.1344640137963138</v>
      </c>
      <c r="F10">
        <f>C10</f>
        <v>0.940760589400346</v>
      </c>
    </row>
    <row r="11" spans="1:4" ht="12.75">
      <c r="A11" s="2" t="s">
        <v>15</v>
      </c>
      <c r="B11">
        <f>(COS(B10)-COS(C10)*COS(D10))/(SIN(C10)*SIN(D10))</f>
        <v>0.003932858498428698</v>
      </c>
      <c r="C11">
        <f>(COS(C10)-COS(D10)*COS(E10))/(SIN(D10)*SIN(E10))</f>
        <v>0.4529624716826458</v>
      </c>
      <c r="D11">
        <f>(COS(D10)-COS(E10)*COS(F10))/(SIN(E10)*SIN(F10))</f>
        <v>0.634344876855886</v>
      </c>
    </row>
    <row r="12" spans="1:4" ht="12.75">
      <c r="A12" s="2" t="s">
        <v>6</v>
      </c>
      <c r="B12">
        <f>ACOS(B11)</f>
        <v>1.566863458157897</v>
      </c>
      <c r="C12">
        <f>ACOS(C11)</f>
        <v>1.1007108729286599</v>
      </c>
      <c r="D12">
        <f>ACOS(D11)</f>
        <v>0.8836355540153763</v>
      </c>
    </row>
    <row r="13" spans="1:6" ht="12.75">
      <c r="A13" s="2"/>
      <c r="F13" s="1"/>
    </row>
    <row r="14" spans="1:4" ht="12.75">
      <c r="A14" s="2" t="s">
        <v>7</v>
      </c>
      <c r="B14">
        <f>SUM(B12:D12)-PI()</f>
        <v>0.40961723151214</v>
      </c>
      <c r="D14" s="4"/>
    </row>
    <row r="15" spans="1:4" ht="12.75">
      <c r="A15" s="2" t="s">
        <v>30</v>
      </c>
      <c r="B15">
        <f>B14*G3^2</f>
        <v>16627860.508106556</v>
      </c>
      <c r="D15" s="4" t="s">
        <v>33</v>
      </c>
    </row>
    <row r="16" spans="1:5" ht="12.75">
      <c r="A16" s="2" t="s">
        <v>32</v>
      </c>
      <c r="D16" s="2" t="s">
        <v>34</v>
      </c>
      <c r="E1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31">
      <selection activeCell="B38" sqref="B38"/>
    </sheetView>
  </sheetViews>
  <sheetFormatPr defaultColWidth="9.140625" defaultRowHeight="12.75"/>
  <cols>
    <col min="1" max="1" width="40.140625" style="0" bestFit="1" customWidth="1"/>
    <col min="2" max="4" width="12.57421875" style="0" bestFit="1" customWidth="1"/>
    <col min="5" max="5" width="13.8515625" style="0" bestFit="1" customWidth="1"/>
    <col min="6" max="6" width="15.7109375" style="0" bestFit="1" customWidth="1"/>
    <col min="7" max="7" width="16.7109375" style="0" bestFit="1" customWidth="1"/>
  </cols>
  <sheetData>
    <row r="1" ht="20.25">
      <c r="A1" s="3" t="s">
        <v>40</v>
      </c>
    </row>
    <row r="2" spans="1:8" ht="12.75">
      <c r="A2" s="2" t="s">
        <v>14</v>
      </c>
      <c r="B2" s="2" t="s">
        <v>3</v>
      </c>
      <c r="C2" s="2" t="s">
        <v>4</v>
      </c>
      <c r="D2" s="2" t="s">
        <v>5</v>
      </c>
      <c r="E2" s="2" t="s">
        <v>13</v>
      </c>
      <c r="F2" s="2" t="s">
        <v>12</v>
      </c>
      <c r="G2" s="2" t="s">
        <v>16</v>
      </c>
      <c r="H2" s="2" t="s">
        <v>21</v>
      </c>
    </row>
    <row r="3" spans="1:7" ht="12.75">
      <c r="A3" s="2" t="s">
        <v>8</v>
      </c>
      <c r="B3">
        <v>-109.1</v>
      </c>
      <c r="C3">
        <v>-102.1</v>
      </c>
      <c r="D3">
        <v>-109.1</v>
      </c>
      <c r="E3">
        <f>B3</f>
        <v>-109.1</v>
      </c>
      <c r="F3">
        <f>C3</f>
        <v>-102.1</v>
      </c>
      <c r="G3">
        <v>3958.95</v>
      </c>
    </row>
    <row r="4" spans="1:7" ht="12.75">
      <c r="A4" s="2" t="s">
        <v>9</v>
      </c>
      <c r="B4">
        <v>37</v>
      </c>
      <c r="C4">
        <v>37</v>
      </c>
      <c r="D4">
        <v>41</v>
      </c>
      <c r="E4">
        <f>B4</f>
        <v>37</v>
      </c>
      <c r="F4">
        <f>C4</f>
        <v>37</v>
      </c>
      <c r="G4" t="s">
        <v>22</v>
      </c>
    </row>
    <row r="5" ht="12.75">
      <c r="A5" s="2"/>
    </row>
    <row r="6" spans="1:6" ht="12.75">
      <c r="A6" s="2" t="s">
        <v>0</v>
      </c>
      <c r="B6">
        <f>COS(B3*PI()/180)*COS(B4*PI()/180)</f>
        <v>-0.26132783364777995</v>
      </c>
      <c r="C6">
        <f>COS(C3*PI()/180)*COS(C4*PI()/180)</f>
        <v>-0.16740882790007416</v>
      </c>
      <c r="D6">
        <f>COS(D3*PI()/180)*COS(D4*PI()/180)</f>
        <v>-0.2469544831798967</v>
      </c>
      <c r="E6">
        <f aca="true" t="shared" si="0" ref="E6:F8">B6</f>
        <v>-0.26132783364777995</v>
      </c>
      <c r="F6">
        <f t="shared" si="0"/>
        <v>-0.16740882790007416</v>
      </c>
    </row>
    <row r="7" spans="1:6" ht="12.75">
      <c r="A7" s="2" t="s">
        <v>1</v>
      </c>
      <c r="B7">
        <f>SIN(B3*PI()/180)*COS(B4*PI()/180)</f>
        <v>-0.7546697564295642</v>
      </c>
      <c r="C7">
        <f>SIN(C3*PI()/180)*COS(C4*PI()/180)</f>
        <v>-0.7808924140044023</v>
      </c>
      <c r="D7">
        <f>SIN(D3*PI()/180)*COS(D4*PI()/180)</f>
        <v>-0.7131619968263754</v>
      </c>
      <c r="E7">
        <f t="shared" si="0"/>
        <v>-0.7546697564295642</v>
      </c>
      <c r="F7">
        <f t="shared" si="0"/>
        <v>-0.7808924140044023</v>
      </c>
    </row>
    <row r="8" spans="1:6" ht="12.75">
      <c r="A8" s="2" t="s">
        <v>2</v>
      </c>
      <c r="B8">
        <f>SIN(B4*PI()/180)</f>
        <v>0.6018150231520483</v>
      </c>
      <c r="C8">
        <f>SIN(C4*PI()/180)</f>
        <v>0.6018150231520483</v>
      </c>
      <c r="D8">
        <f>SIN(D4*PI()/180)</f>
        <v>0.6560590289905072</v>
      </c>
      <c r="E8">
        <f t="shared" si="0"/>
        <v>0.6018150231520483</v>
      </c>
      <c r="F8">
        <f t="shared" si="0"/>
        <v>0.6018150231520483</v>
      </c>
    </row>
    <row r="9" ht="12.75">
      <c r="A9" s="2"/>
    </row>
    <row r="10" spans="1:6" ht="12.75">
      <c r="A10" s="2" t="s">
        <v>11</v>
      </c>
      <c r="B10">
        <f>ACOS(C6*D6+C7*D7+C8*D8)</f>
        <v>0.1177852479140189</v>
      </c>
      <c r="C10">
        <f>ACOS(D6*E6+D7*E7+D8*E8)</f>
        <v>0.06981317007977372</v>
      </c>
      <c r="D10">
        <f>ACOS(E6*F6+E7*F7+E8*F8)</f>
        <v>0.09754973668958367</v>
      </c>
      <c r="E10">
        <f>B10</f>
        <v>0.1177852479140189</v>
      </c>
      <c r="F10">
        <f>C10</f>
        <v>0.06981317007977372</v>
      </c>
    </row>
    <row r="11" spans="1:4" ht="12.75">
      <c r="A11" s="2" t="s">
        <v>15</v>
      </c>
      <c r="B11">
        <f>(COS(B10)-COS(C10)*COS(D10))/(SIN(C10)*SIN(D10))</f>
        <v>0.036783673515041505</v>
      </c>
      <c r="C11">
        <f>(COS(C10)-COS(D10)*COS(E10))/(SIN(D10)*SIN(E10))</f>
        <v>0.805051987786181</v>
      </c>
      <c r="D11">
        <f>(COS(D10)-COS(E10)*COS(F10))/(SIN(E10)*SIN(F10))</f>
        <v>0.5603717376343417</v>
      </c>
    </row>
    <row r="12" spans="1:4" ht="12.75">
      <c r="A12" s="2" t="s">
        <v>6</v>
      </c>
      <c r="B12">
        <f>ACOS(B11)</f>
        <v>1.5340043532700083</v>
      </c>
      <c r="C12">
        <f>ACOS(C11)</f>
        <v>0.6350332248651582</v>
      </c>
      <c r="D12">
        <f>ACOS(D11)</f>
        <v>0.9759617671652077</v>
      </c>
    </row>
    <row r="13" spans="1:6" ht="12.75">
      <c r="A13" s="2"/>
      <c r="F13" s="1"/>
    </row>
    <row r="14" spans="1:4" ht="12.75">
      <c r="A14" s="2" t="s">
        <v>7</v>
      </c>
      <c r="B14">
        <f>SUM(B12:D12)-PI()</f>
        <v>0.0034066917105812777</v>
      </c>
      <c r="D14" s="1"/>
    </row>
    <row r="15" spans="1:2" ht="12.75">
      <c r="A15" s="2" t="s">
        <v>17</v>
      </c>
      <c r="B15">
        <f>B14*G3^2</f>
        <v>53394.05043626378</v>
      </c>
    </row>
    <row r="16" ht="12.75">
      <c r="A16" s="2"/>
    </row>
    <row r="17" ht="20.25">
      <c r="A17" s="3" t="s">
        <v>41</v>
      </c>
    </row>
    <row r="18" spans="1:8" ht="12.75">
      <c r="A18" s="2" t="s">
        <v>14</v>
      </c>
      <c r="B18" s="2" t="s">
        <v>3</v>
      </c>
      <c r="C18" s="2" t="s">
        <v>4</v>
      </c>
      <c r="D18" s="2" t="s">
        <v>5</v>
      </c>
      <c r="E18" s="2" t="s">
        <v>13</v>
      </c>
      <c r="F18" s="2" t="s">
        <v>12</v>
      </c>
      <c r="G18" s="2" t="s">
        <v>16</v>
      </c>
      <c r="H18" s="2" t="s">
        <v>21</v>
      </c>
    </row>
    <row r="19" spans="1:7" ht="12.75">
      <c r="A19" s="2" t="s">
        <v>8</v>
      </c>
      <c r="B19">
        <v>-102.1</v>
      </c>
      <c r="C19">
        <v>-102.1</v>
      </c>
      <c r="D19">
        <v>-109.1</v>
      </c>
      <c r="E19">
        <f>B19</f>
        <v>-102.1</v>
      </c>
      <c r="F19">
        <f>C19</f>
        <v>-102.1</v>
      </c>
      <c r="G19">
        <v>3958.95</v>
      </c>
    </row>
    <row r="20" spans="1:6" ht="12.75">
      <c r="A20" s="2" t="s">
        <v>9</v>
      </c>
      <c r="B20">
        <v>41</v>
      </c>
      <c r="C20">
        <v>37</v>
      </c>
      <c r="D20">
        <v>41</v>
      </c>
      <c r="E20">
        <f>B20</f>
        <v>41</v>
      </c>
      <c r="F20">
        <f>C20</f>
        <v>37</v>
      </c>
    </row>
    <row r="21" ht="12.75">
      <c r="A21" s="2"/>
    </row>
    <row r="22" spans="1:6" ht="12.75">
      <c r="A22" s="2" t="s">
        <v>0</v>
      </c>
      <c r="B22">
        <f>COS(B19*PI()/180)*COS(B20*PI()/180)</f>
        <v>-0.158201137616044</v>
      </c>
      <c r="C22">
        <f>COS(C19*PI()/180)*COS(C20*PI()/180)</f>
        <v>-0.16740882790007416</v>
      </c>
      <c r="D22">
        <f>COS(D19*PI()/180)*COS(D20*PI()/180)</f>
        <v>-0.2469544831798967</v>
      </c>
      <c r="E22">
        <f aca="true" t="shared" si="1" ref="E22:F24">B22</f>
        <v>-0.158201137616044</v>
      </c>
      <c r="F22">
        <f t="shared" si="1"/>
        <v>-0.16740882790007416</v>
      </c>
    </row>
    <row r="23" spans="1:6" ht="12.75">
      <c r="A23" s="2" t="s">
        <v>1</v>
      </c>
      <c r="B23">
        <f>SIN(B19*PI()/180)*COS(B20*PI()/180)</f>
        <v>-0.7379423761629511</v>
      </c>
      <c r="C23">
        <f>SIN(C19*PI()/180)*COS(C20*PI()/180)</f>
        <v>-0.7808924140044023</v>
      </c>
      <c r="D23">
        <f>SIN(D19*PI()/180)*COS(D20*PI()/180)</f>
        <v>-0.7131619968263754</v>
      </c>
      <c r="E23">
        <f t="shared" si="1"/>
        <v>-0.7379423761629511</v>
      </c>
      <c r="F23">
        <f t="shared" si="1"/>
        <v>-0.7808924140044023</v>
      </c>
    </row>
    <row r="24" spans="1:6" ht="12.75">
      <c r="A24" s="2" t="s">
        <v>2</v>
      </c>
      <c r="B24">
        <f>SIN(B20*PI()/180)</f>
        <v>0.6560590289905072</v>
      </c>
      <c r="C24">
        <f>SIN(C20*PI()/180)</f>
        <v>0.6018150231520483</v>
      </c>
      <c r="D24">
        <f>SIN(D20*PI()/180)</f>
        <v>0.6560590289905072</v>
      </c>
      <c r="E24">
        <f t="shared" si="1"/>
        <v>0.6560590289905072</v>
      </c>
      <c r="F24">
        <f t="shared" si="1"/>
        <v>0.6018150231520483</v>
      </c>
    </row>
    <row r="25" ht="12.75">
      <c r="A25" s="2"/>
    </row>
    <row r="26" spans="1:6" ht="12.75">
      <c r="A26" s="2" t="s">
        <v>11</v>
      </c>
      <c r="B26">
        <f>ACOS(C22*D22+C23*D23+C24*D24)</f>
        <v>0.1177852479140189</v>
      </c>
      <c r="C26">
        <f>ACOS(D22*E22+D23*E23+D24*E24)</f>
        <v>0.09218046846854722</v>
      </c>
      <c r="D26">
        <f>ACOS(E22*F22+E23*F23+E24*F24)</f>
        <v>0.06981317007977217</v>
      </c>
      <c r="E26">
        <f>B26</f>
        <v>0.1177852479140189</v>
      </c>
      <c r="F26">
        <f>C26</f>
        <v>0.09218046846854722</v>
      </c>
    </row>
    <row r="27" spans="1:4" ht="12.75">
      <c r="A27" s="2" t="s">
        <v>15</v>
      </c>
      <c r="B27">
        <f>(COS(B26)-COS(C26)*COS(D26))/(SIN(C26)*SIN(D26))</f>
        <v>-0.04009402409221497</v>
      </c>
      <c r="C27">
        <f>(COS(C26)-COS(D26)*COS(E26))/(SIN(D26)*SIN(E26))</f>
        <v>0.6224155819245664</v>
      </c>
      <c r="D27">
        <f>(COS(D26)-COS(E26)*COS(F26))/(SIN(E26)*SIN(F26))</f>
        <v>0.8051076809582874</v>
      </c>
    </row>
    <row r="28" spans="1:4" ht="12.75">
      <c r="A28" s="2" t="s">
        <v>6</v>
      </c>
      <c r="B28">
        <f>ACOS(B27)</f>
        <v>1.6109011007281333</v>
      </c>
      <c r="C28">
        <f>ACOS(C27)</f>
        <v>0.8989711284048941</v>
      </c>
      <c r="D28">
        <f>ACOS(D27)</f>
        <v>0.6349393335629293</v>
      </c>
    </row>
    <row r="29" spans="1:6" ht="12.75">
      <c r="A29" s="2"/>
      <c r="F29" s="1"/>
    </row>
    <row r="30" spans="1:4" ht="12.75">
      <c r="A30" s="2" t="s">
        <v>7</v>
      </c>
      <c r="B30">
        <f>SUM(B28:D28)-PI()</f>
        <v>0.0032189091061636255</v>
      </c>
      <c r="D30" s="1"/>
    </row>
    <row r="31" spans="1:2" ht="12.75">
      <c r="A31" s="2" t="s">
        <v>17</v>
      </c>
      <c r="B31">
        <f>B30*G19^2</f>
        <v>50450.880139935936</v>
      </c>
    </row>
    <row r="33" spans="1:6" ht="20.25">
      <c r="A33" s="3" t="s">
        <v>20</v>
      </c>
      <c r="B33">
        <f>B31+B15</f>
        <v>103844.93057619972</v>
      </c>
      <c r="D33" s="2" t="s">
        <v>25</v>
      </c>
      <c r="F33">
        <v>103730</v>
      </c>
    </row>
    <row r="34" ht="12.75">
      <c r="D34" t="s">
        <v>23</v>
      </c>
    </row>
    <row r="36" ht="15.75">
      <c r="A36" s="7" t="s">
        <v>42</v>
      </c>
    </row>
    <row r="37" spans="1:2" ht="12.75">
      <c r="A37" t="s">
        <v>43</v>
      </c>
      <c r="B37">
        <f>G3^2*(SIN(D4*PI()/180)-SIN(B4*PI()/180))*(C3-B3)*PI()/180</f>
        <v>103869.29771844772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45">
      <selection activeCell="F71" sqref="F71"/>
    </sheetView>
  </sheetViews>
  <sheetFormatPr defaultColWidth="9.140625" defaultRowHeight="12.75"/>
  <cols>
    <col min="1" max="1" width="40.140625" style="0" bestFit="1" customWidth="1"/>
    <col min="2" max="4" width="12.57421875" style="0" bestFit="1" customWidth="1"/>
    <col min="5" max="5" width="13.8515625" style="0" bestFit="1" customWidth="1"/>
    <col min="6" max="6" width="15.7109375" style="0" bestFit="1" customWidth="1"/>
    <col min="7" max="7" width="16.7109375" style="0" bestFit="1" customWidth="1"/>
  </cols>
  <sheetData>
    <row r="1" ht="20.25">
      <c r="A1" s="3" t="s">
        <v>18</v>
      </c>
    </row>
    <row r="2" spans="1:8" ht="12.75">
      <c r="A2" s="2" t="s">
        <v>14</v>
      </c>
      <c r="B2" s="2" t="s">
        <v>3</v>
      </c>
      <c r="C2" s="2" t="s">
        <v>4</v>
      </c>
      <c r="D2" s="2" t="s">
        <v>5</v>
      </c>
      <c r="E2" s="2" t="s">
        <v>13</v>
      </c>
      <c r="F2" s="2" t="s">
        <v>12</v>
      </c>
      <c r="G2" s="2" t="s">
        <v>16</v>
      </c>
      <c r="H2" s="2" t="s">
        <v>21</v>
      </c>
    </row>
    <row r="3" spans="1:7" ht="12.75">
      <c r="A3" s="2" t="s">
        <v>8</v>
      </c>
      <c r="B3">
        <v>-111</v>
      </c>
      <c r="C3">
        <v>-111</v>
      </c>
      <c r="D3">
        <v>-114</v>
      </c>
      <c r="E3">
        <f>B3</f>
        <v>-111</v>
      </c>
      <c r="F3">
        <f>C3</f>
        <v>-111</v>
      </c>
      <c r="G3">
        <v>3958.95</v>
      </c>
    </row>
    <row r="4" spans="1:7" ht="12.75">
      <c r="A4" s="2" t="s">
        <v>9</v>
      </c>
      <c r="B4">
        <v>41</v>
      </c>
      <c r="C4">
        <v>42</v>
      </c>
      <c r="D4">
        <v>42</v>
      </c>
      <c r="E4">
        <f>B4</f>
        <v>41</v>
      </c>
      <c r="F4">
        <f>C4</f>
        <v>42</v>
      </c>
      <c r="G4" t="s">
        <v>22</v>
      </c>
    </row>
    <row r="5" ht="12.75">
      <c r="A5" s="2"/>
    </row>
    <row r="6" spans="1:6" ht="12.75">
      <c r="A6" s="2" t="s">
        <v>0</v>
      </c>
      <c r="B6">
        <f>COS(B3*PI()/180)*COS(B4*PI()/180)</f>
        <v>-0.27046372476662917</v>
      </c>
      <c r="C6">
        <f>COS(C3*PI()/180)*COS(C4*PI()/180)</f>
        <v>-0.2663192873215338</v>
      </c>
      <c r="D6">
        <f>COS(D3*PI()/180)*COS(D4*PI()/180)</f>
        <v>-0.3022642316338266</v>
      </c>
      <c r="E6">
        <f aca="true" t="shared" si="0" ref="E6:F8">B6</f>
        <v>-0.27046372476662917</v>
      </c>
      <c r="F6">
        <f t="shared" si="0"/>
        <v>-0.2663192873215338</v>
      </c>
    </row>
    <row r="7" spans="1:6" ht="12.75">
      <c r="A7" s="2" t="s">
        <v>1</v>
      </c>
      <c r="B7">
        <f>SIN(B3*PI()/180)*COS(B4*PI()/180)</f>
        <v>-0.7045820917858997</v>
      </c>
      <c r="C7">
        <f>SIN(C3*PI()/180)*COS(C4*PI()/180)</f>
        <v>-0.6937854631183743</v>
      </c>
      <c r="D7">
        <f>SIN(D3*PI()/180)*COS(D4*PI()/180)</f>
        <v>-0.678896579685477</v>
      </c>
      <c r="E7">
        <f t="shared" si="0"/>
        <v>-0.7045820917858997</v>
      </c>
      <c r="F7">
        <f t="shared" si="0"/>
        <v>-0.6937854631183743</v>
      </c>
    </row>
    <row r="8" spans="1:6" ht="12.75">
      <c r="A8" s="2" t="s">
        <v>2</v>
      </c>
      <c r="B8">
        <f>SIN(B4*PI()/180)</f>
        <v>0.6560590289905072</v>
      </c>
      <c r="C8">
        <f>SIN(C4*PI()/180)</f>
        <v>0.6691306063588582</v>
      </c>
      <c r="D8">
        <f>SIN(D4*PI()/180)</f>
        <v>0.6691306063588582</v>
      </c>
      <c r="E8">
        <f t="shared" si="0"/>
        <v>0.6560590289905072</v>
      </c>
      <c r="F8">
        <f t="shared" si="0"/>
        <v>0.6691306063588582</v>
      </c>
    </row>
    <row r="9" ht="12.75">
      <c r="A9" s="2"/>
    </row>
    <row r="10" spans="1:6" ht="12.75">
      <c r="A10" s="2" t="s">
        <v>11</v>
      </c>
      <c r="B10">
        <f>ACOS(C6*D6+C7*D7+C8*D8)</f>
        <v>0.03890898167761936</v>
      </c>
      <c r="C10">
        <f>ACOS(D6*E6+D7*E7+D8*E8)</f>
        <v>0.04292046929587379</v>
      </c>
      <c r="D10">
        <f>ACOS(E6*F6+E7*F7+E8*F8)</f>
        <v>0.017453292519941543</v>
      </c>
      <c r="E10">
        <f>B10</f>
        <v>0.03890898167761936</v>
      </c>
      <c r="F10">
        <f>C10</f>
        <v>0.04292046929587379</v>
      </c>
    </row>
    <row r="11" spans="1:4" ht="12.75">
      <c r="A11" s="2" t="s">
        <v>15</v>
      </c>
      <c r="B11">
        <f>(COS(B10)-COS(C10)*COS(D10))/(SIN(C10)*SIN(D10))</f>
        <v>0.42231917530648533</v>
      </c>
      <c r="C11">
        <f>(COS(C10)-COS(D10)*COS(E10))/(SIN(D10)*SIN(E10))</f>
        <v>-0.017519112481801637</v>
      </c>
      <c r="D11">
        <f>(COS(D10)-COS(E10)*COS(F10))/(SIN(E10)*SIN(F10))</f>
        <v>0.9135687015399246</v>
      </c>
    </row>
    <row r="12" spans="1:4" ht="12.75">
      <c r="A12" s="2" t="s">
        <v>6</v>
      </c>
      <c r="B12">
        <f>ACOS(B11)</f>
        <v>1.1347939937823035</v>
      </c>
      <c r="C12">
        <f>ACOS(C11)</f>
        <v>1.5883163355594554</v>
      </c>
      <c r="D12">
        <f>ACOS(D11)</f>
        <v>0.4188218695195163</v>
      </c>
    </row>
    <row r="13" spans="1:6" ht="12.75">
      <c r="A13" s="2"/>
      <c r="F13" s="1"/>
    </row>
    <row r="14" spans="1:4" ht="12.75">
      <c r="A14" s="2" t="s">
        <v>7</v>
      </c>
      <c r="B14">
        <f>SUM(B12:D12)-PI()</f>
        <v>0.0003395452714820557</v>
      </c>
      <c r="D14" s="1"/>
    </row>
    <row r="15" spans="1:2" ht="12.75">
      <c r="A15" s="2" t="s">
        <v>17</v>
      </c>
      <c r="B15">
        <f>B14*G3^2</f>
        <v>5321.7898451440215</v>
      </c>
    </row>
    <row r="16" ht="12.75">
      <c r="A16" s="2"/>
    </row>
    <row r="17" ht="20.25">
      <c r="A17" s="3" t="s">
        <v>19</v>
      </c>
    </row>
    <row r="18" spans="1:8" ht="12.75">
      <c r="A18" s="2" t="s">
        <v>14</v>
      </c>
      <c r="B18" s="2" t="s">
        <v>3</v>
      </c>
      <c r="C18" s="2" t="s">
        <v>4</v>
      </c>
      <c r="D18" s="2" t="s">
        <v>5</v>
      </c>
      <c r="E18" s="2" t="s">
        <v>13</v>
      </c>
      <c r="F18" s="2" t="s">
        <v>12</v>
      </c>
      <c r="G18" s="2" t="s">
        <v>16</v>
      </c>
      <c r="H18" s="2" t="s">
        <v>21</v>
      </c>
    </row>
    <row r="19" spans="1:7" ht="12.75">
      <c r="A19" s="2" t="s">
        <v>8</v>
      </c>
      <c r="B19">
        <v>-111</v>
      </c>
      <c r="C19">
        <v>-114</v>
      </c>
      <c r="D19">
        <v>-114</v>
      </c>
      <c r="E19">
        <f>B19</f>
        <v>-111</v>
      </c>
      <c r="F19">
        <f>C19</f>
        <v>-114</v>
      </c>
      <c r="G19">
        <v>3958.95</v>
      </c>
    </row>
    <row r="20" spans="1:6" ht="12.75">
      <c r="A20" s="2" t="s">
        <v>9</v>
      </c>
      <c r="B20">
        <v>41</v>
      </c>
      <c r="C20">
        <v>42</v>
      </c>
      <c r="D20">
        <v>37</v>
      </c>
      <c r="E20">
        <f>B20</f>
        <v>41</v>
      </c>
      <c r="F20">
        <f>C20</f>
        <v>42</v>
      </c>
    </row>
    <row r="21" ht="12.75">
      <c r="A21" s="2"/>
    </row>
    <row r="22" spans="1:6" ht="12.75">
      <c r="A22" s="2" t="s">
        <v>0</v>
      </c>
      <c r="B22">
        <f>COS(B19*PI()/180)*COS(B20*PI()/180)</f>
        <v>-0.27046372476662917</v>
      </c>
      <c r="C22">
        <f>COS(C19*PI()/180)*COS(C20*PI()/180)</f>
        <v>-0.3022642316338266</v>
      </c>
      <c r="D22">
        <f>COS(D19*PI()/180)*COS(D20*PI()/180)</f>
        <v>-0.32483432639776527</v>
      </c>
      <c r="E22">
        <f aca="true" t="shared" si="1" ref="E22:F24">B22</f>
        <v>-0.27046372476662917</v>
      </c>
      <c r="F22">
        <f t="shared" si="1"/>
        <v>-0.3022642316338266</v>
      </c>
    </row>
    <row r="23" spans="1:6" ht="12.75">
      <c r="A23" s="2" t="s">
        <v>1</v>
      </c>
      <c r="B23">
        <f>SIN(B19*PI()/180)*COS(B20*PI()/180)</f>
        <v>-0.7045820917858997</v>
      </c>
      <c r="C23">
        <f>SIN(C19*PI()/180)*COS(C20*PI()/180)</f>
        <v>-0.678896579685477</v>
      </c>
      <c r="D23">
        <f>SIN(D19*PI()/180)*COS(D20*PI()/180)</f>
        <v>-0.7295898425157862</v>
      </c>
      <c r="E23">
        <f t="shared" si="1"/>
        <v>-0.7045820917858997</v>
      </c>
      <c r="F23">
        <f t="shared" si="1"/>
        <v>-0.678896579685477</v>
      </c>
    </row>
    <row r="24" spans="1:6" ht="12.75">
      <c r="A24" s="2" t="s">
        <v>2</v>
      </c>
      <c r="B24">
        <f>SIN(B20*PI()/180)</f>
        <v>0.6560590289905072</v>
      </c>
      <c r="C24">
        <f>SIN(C20*PI()/180)</f>
        <v>0.6691306063588582</v>
      </c>
      <c r="D24">
        <f>SIN(D20*PI()/180)</f>
        <v>0.6018150231520483</v>
      </c>
      <c r="E24">
        <f t="shared" si="1"/>
        <v>0.6560590289905072</v>
      </c>
      <c r="F24">
        <f t="shared" si="1"/>
        <v>0.6691306063588582</v>
      </c>
    </row>
    <row r="25" ht="12.75">
      <c r="A25" s="2"/>
    </row>
    <row r="26" spans="1:6" ht="12.75">
      <c r="A26" s="2" t="s">
        <v>11</v>
      </c>
      <c r="B26">
        <f>ACOS(C22*D22+C23*D23+C24*D24)</f>
        <v>0.08726646259971638</v>
      </c>
      <c r="C26">
        <f>ACOS(D22*E22+D23*E23+D24*E24)</f>
        <v>0.08079301960139418</v>
      </c>
      <c r="D26">
        <f>ACOS(E22*F22+E23*F23+E24*F24)</f>
        <v>0.04292046929587379</v>
      </c>
      <c r="E26">
        <f>B26</f>
        <v>0.08726646259971638</v>
      </c>
      <c r="F26">
        <f>C26</f>
        <v>0.08079301960139418</v>
      </c>
    </row>
    <row r="27" spans="1:4" ht="12.75">
      <c r="A27" s="2" t="s">
        <v>15</v>
      </c>
      <c r="B27">
        <f>(COS(B26)-COS(C26)*COS(D26))/(SIN(C26)*SIN(D26))</f>
        <v>0.1081820232200424</v>
      </c>
      <c r="C27">
        <f>(COS(C26)-COS(D26)*COS(E26))/(SIN(D26)*SIN(E26))</f>
        <v>0.39061710513001313</v>
      </c>
      <c r="D27">
        <f>(COS(D26)-COS(E26)*COS(F26))/(SIN(E26)*SIN(F26))</f>
        <v>0.8720500636086245</v>
      </c>
    </row>
    <row r="28" spans="1:4" ht="12.75">
      <c r="A28" s="2" t="s">
        <v>6</v>
      </c>
      <c r="B28">
        <f>ACOS(B27)</f>
        <v>1.4624021691074207</v>
      </c>
      <c r="C28">
        <f>ACOS(C27)</f>
        <v>1.1694944660397404</v>
      </c>
      <c r="D28">
        <f>ACOS(D27)</f>
        <v>0.5114207206106667</v>
      </c>
    </row>
    <row r="29" spans="1:6" ht="12.75">
      <c r="A29" s="2"/>
      <c r="F29" s="1"/>
    </row>
    <row r="30" spans="1:4" ht="12.75">
      <c r="A30" s="2" t="s">
        <v>7</v>
      </c>
      <c r="B30">
        <f>SUM(B28:D28)-PI()</f>
        <v>0.00172470216803422</v>
      </c>
      <c r="D30" s="1"/>
    </row>
    <row r="31" spans="1:2" ht="12.75">
      <c r="A31" s="2" t="s">
        <v>17</v>
      </c>
      <c r="B31">
        <f>B30*G19^2</f>
        <v>27031.748796500193</v>
      </c>
    </row>
    <row r="33" ht="20.25">
      <c r="A33" s="3" t="s">
        <v>35</v>
      </c>
    </row>
    <row r="34" spans="1:8" ht="12.75">
      <c r="A34" s="2" t="s">
        <v>14</v>
      </c>
      <c r="B34" s="2" t="s">
        <v>3</v>
      </c>
      <c r="C34" s="2" t="s">
        <v>4</v>
      </c>
      <c r="D34" s="2" t="s">
        <v>5</v>
      </c>
      <c r="E34" s="2" t="s">
        <v>13</v>
      </c>
      <c r="F34" s="2" t="s">
        <v>12</v>
      </c>
      <c r="G34" s="2" t="s">
        <v>16</v>
      </c>
      <c r="H34" s="2" t="s">
        <v>21</v>
      </c>
    </row>
    <row r="35" spans="1:7" ht="12.75">
      <c r="A35" s="2" t="s">
        <v>8</v>
      </c>
      <c r="B35">
        <v>-111</v>
      </c>
      <c r="C35">
        <v>-114</v>
      </c>
      <c r="D35">
        <v>-109</v>
      </c>
      <c r="E35">
        <f>B35</f>
        <v>-111</v>
      </c>
      <c r="F35">
        <f>C35</f>
        <v>-114</v>
      </c>
      <c r="G35">
        <v>3958.95</v>
      </c>
    </row>
    <row r="36" spans="1:7" ht="12.75">
      <c r="A36" s="2" t="s">
        <v>9</v>
      </c>
      <c r="B36">
        <v>41</v>
      </c>
      <c r="C36">
        <v>37</v>
      </c>
      <c r="D36">
        <v>37</v>
      </c>
      <c r="E36">
        <f>B36</f>
        <v>41</v>
      </c>
      <c r="F36">
        <f>C36</f>
        <v>37</v>
      </c>
      <c r="G36" t="s">
        <v>22</v>
      </c>
    </row>
    <row r="37" ht="12.75">
      <c r="A37" s="2"/>
    </row>
    <row r="38" spans="1:6" ht="12.75">
      <c r="A38" s="2" t="s">
        <v>0</v>
      </c>
      <c r="B38">
        <f>COS(B35*PI()/180)*COS(B36*PI()/180)</f>
        <v>-0.27046372476662917</v>
      </c>
      <c r="C38">
        <f>COS(C35*PI()/180)*COS(C36*PI()/180)</f>
        <v>-0.32483432639776527</v>
      </c>
      <c r="D38">
        <f>COS(D35*PI()/180)*COS(D36*PI()/180)</f>
        <v>-0.2600102890900469</v>
      </c>
      <c r="E38">
        <f aca="true" t="shared" si="2" ref="E38:F40">B38</f>
        <v>-0.27046372476662917</v>
      </c>
      <c r="F38">
        <f t="shared" si="2"/>
        <v>-0.32483432639776527</v>
      </c>
    </row>
    <row r="39" spans="1:6" ht="12.75">
      <c r="A39" s="2" t="s">
        <v>1</v>
      </c>
      <c r="B39">
        <f>SIN(B35*PI()/180)*COS(B36*PI()/180)</f>
        <v>-0.7045820917858997</v>
      </c>
      <c r="C39">
        <f>SIN(C35*PI()/180)*COS(C36*PI()/180)</f>
        <v>-0.7295898425157862</v>
      </c>
      <c r="D39">
        <f>SIN(D35*PI()/180)*COS(D36*PI()/180)</f>
        <v>-0.7551247098829502</v>
      </c>
      <c r="E39">
        <f t="shared" si="2"/>
        <v>-0.7045820917858997</v>
      </c>
      <c r="F39">
        <f t="shared" si="2"/>
        <v>-0.7295898425157862</v>
      </c>
    </row>
    <row r="40" spans="1:6" ht="12.75">
      <c r="A40" s="2" t="s">
        <v>2</v>
      </c>
      <c r="B40">
        <f>SIN(B36*PI()/180)</f>
        <v>0.6560590289905072</v>
      </c>
      <c r="C40">
        <f>SIN(C36*PI()/180)</f>
        <v>0.6018150231520483</v>
      </c>
      <c r="D40">
        <f>SIN(D36*PI()/180)</f>
        <v>0.6018150231520483</v>
      </c>
      <c r="E40">
        <f t="shared" si="2"/>
        <v>0.6560590289905072</v>
      </c>
      <c r="F40">
        <f t="shared" si="2"/>
        <v>0.6018150231520483</v>
      </c>
    </row>
    <row r="41" ht="12.75">
      <c r="A41" s="2"/>
    </row>
    <row r="42" spans="1:6" ht="12.75">
      <c r="A42" s="2" t="s">
        <v>11</v>
      </c>
      <c r="B42">
        <f>ACOS(C38*D38+C39*D39+C40*D40)</f>
        <v>0.06968608275036825</v>
      </c>
      <c r="C42">
        <f>ACOS(D38*E38+D39*E39+D40*E40)</f>
        <v>0.07489234843206005</v>
      </c>
      <c r="D42">
        <f>ACOS(E38*F38+E39*F39+E40*F40)</f>
        <v>0.08079301960139418</v>
      </c>
      <c r="E42">
        <f>B42</f>
        <v>0.06968608275036825</v>
      </c>
      <c r="F42">
        <f>C42</f>
        <v>0.07489234843206005</v>
      </c>
    </row>
    <row r="43" spans="1:4" ht="12.75">
      <c r="A43" s="2" t="s">
        <v>15</v>
      </c>
      <c r="B43">
        <f>(COS(B42)-COS(C42)*COS(D42))/(SIN(C42)*SIN(D42))</f>
        <v>0.6009499277222176</v>
      </c>
      <c r="C43">
        <f>(COS(C42)-COS(D42)*COS(E42))/(SIN(D42)*SIN(E42))</f>
        <v>0.5121537332305588</v>
      </c>
      <c r="D43">
        <f>(COS(D42)-COS(E42)*COS(F42))/(SIN(E42)*SIN(F42))</f>
        <v>0.3764842576590919</v>
      </c>
    </row>
    <row r="44" spans="1:4" ht="12.75">
      <c r="A44" s="2" t="s">
        <v>6</v>
      </c>
      <c r="B44">
        <f>ACOS(B43)</f>
        <v>0.9261072788697314</v>
      </c>
      <c r="C44">
        <f>ACOS(C43)</f>
        <v>1.0331058394131216</v>
      </c>
      <c r="D44">
        <f>ACOS(D43)</f>
        <v>1.1847979346862432</v>
      </c>
    </row>
    <row r="45" spans="1:6" ht="12.75">
      <c r="A45" s="2"/>
      <c r="F45" s="1"/>
    </row>
    <row r="46" spans="1:4" ht="12.75">
      <c r="A46" s="2" t="s">
        <v>7</v>
      </c>
      <c r="B46">
        <f>SUM(B44:D44)-PI()</f>
        <v>0.0024183993793029934</v>
      </c>
      <c r="D46" s="1"/>
    </row>
    <row r="47" spans="1:2" ht="12.75">
      <c r="A47" s="2" t="s">
        <v>17</v>
      </c>
      <c r="B47">
        <f>B46*G35^2</f>
        <v>37904.26296352485</v>
      </c>
    </row>
    <row r="48" ht="12.75">
      <c r="A48" s="2"/>
    </row>
    <row r="49" ht="20.25">
      <c r="A49" s="3" t="s">
        <v>36</v>
      </c>
    </row>
    <row r="50" spans="1:8" ht="12.75">
      <c r="A50" s="2" t="s">
        <v>14</v>
      </c>
      <c r="B50" s="2" t="s">
        <v>3</v>
      </c>
      <c r="C50" s="2" t="s">
        <v>4</v>
      </c>
      <c r="D50" s="2" t="s">
        <v>5</v>
      </c>
      <c r="E50" s="2" t="s">
        <v>13</v>
      </c>
      <c r="F50" s="2" t="s">
        <v>12</v>
      </c>
      <c r="G50" s="2" t="s">
        <v>16</v>
      </c>
      <c r="H50" s="2" t="s">
        <v>21</v>
      </c>
    </row>
    <row r="51" spans="1:7" ht="12.75">
      <c r="A51" s="2" t="s">
        <v>8</v>
      </c>
      <c r="B51">
        <v>-111</v>
      </c>
      <c r="C51">
        <v>-109</v>
      </c>
      <c r="D51">
        <v>-109</v>
      </c>
      <c r="E51">
        <f>B51</f>
        <v>-111</v>
      </c>
      <c r="F51">
        <f>C51</f>
        <v>-109</v>
      </c>
      <c r="G51">
        <v>3958.95</v>
      </c>
    </row>
    <row r="52" spans="1:6" ht="12.75">
      <c r="A52" s="2" t="s">
        <v>9</v>
      </c>
      <c r="B52">
        <v>41</v>
      </c>
      <c r="C52">
        <v>37</v>
      </c>
      <c r="D52">
        <v>41</v>
      </c>
      <c r="E52">
        <f>B52</f>
        <v>41</v>
      </c>
      <c r="F52">
        <f>C52</f>
        <v>37</v>
      </c>
    </row>
    <row r="53" ht="12.75">
      <c r="A53" s="2"/>
    </row>
    <row r="54" spans="1:6" ht="12.75">
      <c r="A54" s="2" t="s">
        <v>0</v>
      </c>
      <c r="B54">
        <f>COS(B51*PI()/180)*COS(B52*PI()/180)</f>
        <v>-0.27046372476662917</v>
      </c>
      <c r="C54">
        <f>COS(C51*PI()/180)*COS(C52*PI()/180)</f>
        <v>-0.2600102890900469</v>
      </c>
      <c r="D54">
        <f>COS(D51*PI()/180)*COS(D52*PI()/180)</f>
        <v>-0.24570940518426315</v>
      </c>
      <c r="E54">
        <f aca="true" t="shared" si="3" ref="E54:F56">B54</f>
        <v>-0.27046372476662917</v>
      </c>
      <c r="F54">
        <f t="shared" si="3"/>
        <v>-0.2600102890900469</v>
      </c>
    </row>
    <row r="55" spans="1:6" ht="12.75">
      <c r="A55" s="2" t="s">
        <v>1</v>
      </c>
      <c r="B55">
        <f>SIN(B51*PI()/180)*COS(B52*PI()/180)</f>
        <v>-0.7045820917858997</v>
      </c>
      <c r="C55">
        <f>SIN(C51*PI()/180)*COS(C52*PI()/180)</f>
        <v>-0.7551247098829502</v>
      </c>
      <c r="D55">
        <f>SIN(D51*PI()/180)*COS(D52*PI()/180)</f>
        <v>-0.7135919272833938</v>
      </c>
      <c r="E55">
        <f t="shared" si="3"/>
        <v>-0.7045820917858997</v>
      </c>
      <c r="F55">
        <f t="shared" si="3"/>
        <v>-0.7551247098829502</v>
      </c>
    </row>
    <row r="56" spans="1:6" ht="12.75">
      <c r="A56" s="2" t="s">
        <v>2</v>
      </c>
      <c r="B56">
        <f>SIN(B52*PI()/180)</f>
        <v>0.6560590289905072</v>
      </c>
      <c r="C56">
        <f>SIN(C52*PI()/180)</f>
        <v>0.6018150231520483</v>
      </c>
      <c r="D56">
        <f>SIN(D52*PI()/180)</f>
        <v>0.6560590289905072</v>
      </c>
      <c r="E56">
        <f t="shared" si="3"/>
        <v>0.6560590289905072</v>
      </c>
      <c r="F56">
        <f t="shared" si="3"/>
        <v>0.6018150231520483</v>
      </c>
    </row>
    <row r="57" ht="12.75">
      <c r="A57" s="2"/>
    </row>
    <row r="58" spans="1:6" ht="12.75">
      <c r="A58" s="2" t="s">
        <v>11</v>
      </c>
      <c r="B58">
        <f>ACOS(C54*D54+C55*D55+C56*D56)</f>
        <v>0.06981317007977372</v>
      </c>
      <c r="C58">
        <f>ACOS(D54*E54+D55*E55+D56*E56)</f>
        <v>0.026343758432376907</v>
      </c>
      <c r="D58">
        <f>ACOS(E54*F54+E55*F55+E56*F56)</f>
        <v>0.07489234843206005</v>
      </c>
      <c r="E58">
        <f>B58</f>
        <v>0.06981317007977372</v>
      </c>
      <c r="F58">
        <f>C58</f>
        <v>0.026343758432376907</v>
      </c>
    </row>
    <row r="59" spans="1:4" ht="12.75">
      <c r="A59" s="2" t="s">
        <v>15</v>
      </c>
      <c r="B59">
        <f>(COS(B58)-COS(C58)*COS(D58))/(SIN(C58)*SIN(D58))</f>
        <v>0.3618575785168277</v>
      </c>
      <c r="C59">
        <f>(COS(C58)-COS(D58)*COS(E58))/(SIN(D58)*SIN(E58))</f>
        <v>0.9359923875162321</v>
      </c>
      <c r="D59">
        <f>(COS(D58)-COS(E58)*COS(F58))/(SIN(E58)*SIN(F58))</f>
        <v>-0.011450802154312562</v>
      </c>
    </row>
    <row r="60" spans="1:4" ht="12.75">
      <c r="A60" s="2" t="s">
        <v>6</v>
      </c>
      <c r="B60">
        <f>ACOS(B59)</f>
        <v>1.200536591034168</v>
      </c>
      <c r="C60">
        <f>ACOS(C59)</f>
        <v>0.35972862533750605</v>
      </c>
      <c r="D60">
        <f>ACOS(D59)</f>
        <v>1.5822473792038323</v>
      </c>
    </row>
    <row r="61" spans="1:6" ht="12.75">
      <c r="A61" s="2"/>
      <c r="F61" s="1"/>
    </row>
    <row r="62" spans="1:4" ht="12.75">
      <c r="A62" s="2" t="s">
        <v>7</v>
      </c>
      <c r="B62">
        <f>SUM(B60:D60)-PI()</f>
        <v>0.0009199419857131019</v>
      </c>
      <c r="D62" s="1"/>
    </row>
    <row r="63" spans="1:2" ht="12.75">
      <c r="A63" s="2" t="s">
        <v>17</v>
      </c>
      <c r="B63">
        <f>B62*G51^2</f>
        <v>14418.513019841428</v>
      </c>
    </row>
    <row r="65" spans="1:6" ht="20.25">
      <c r="A65" s="3" t="s">
        <v>20</v>
      </c>
      <c r="B65">
        <f>B63+B47+B31+B15</f>
        <v>84676.3146250105</v>
      </c>
      <c r="D65" s="2" t="s">
        <v>25</v>
      </c>
      <c r="F65" s="6">
        <v>82168</v>
      </c>
    </row>
    <row r="66" ht="12.75">
      <c r="D66" t="s">
        <v>38</v>
      </c>
    </row>
    <row r="67" ht="12.75">
      <c r="D67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4">
      <selection activeCell="F34" sqref="D34:F34"/>
    </sheetView>
  </sheetViews>
  <sheetFormatPr defaultColWidth="9.140625" defaultRowHeight="12.75"/>
  <cols>
    <col min="1" max="1" width="44.421875" style="0" bestFit="1" customWidth="1"/>
    <col min="2" max="3" width="12.57421875" style="0" bestFit="1" customWidth="1"/>
    <col min="4" max="4" width="14.421875" style="0" customWidth="1"/>
    <col min="5" max="6" width="14.7109375" style="0" bestFit="1" customWidth="1"/>
    <col min="7" max="7" width="19.28125" style="0" bestFit="1" customWidth="1"/>
  </cols>
  <sheetData>
    <row r="1" ht="20.25">
      <c r="A1" s="3" t="s">
        <v>18</v>
      </c>
    </row>
    <row r="2" spans="1:8" ht="12.75">
      <c r="A2" s="2" t="s">
        <v>14</v>
      </c>
      <c r="B2" s="2" t="s">
        <v>3</v>
      </c>
      <c r="C2" s="2" t="s">
        <v>4</v>
      </c>
      <c r="D2" s="2" t="s">
        <v>5</v>
      </c>
      <c r="E2" s="2" t="s">
        <v>13</v>
      </c>
      <c r="F2" s="2" t="s">
        <v>12</v>
      </c>
      <c r="G2" s="2" t="s">
        <v>16</v>
      </c>
      <c r="H2" s="2" t="s">
        <v>21</v>
      </c>
    </row>
    <row r="3" spans="1:7" ht="12.75">
      <c r="A3" s="2" t="s">
        <v>8</v>
      </c>
      <c r="B3">
        <v>-111.07</v>
      </c>
      <c r="C3">
        <v>-104.05</v>
      </c>
      <c r="D3">
        <v>-111.07</v>
      </c>
      <c r="E3">
        <f>B3</f>
        <v>-111.07</v>
      </c>
      <c r="F3">
        <f>C3</f>
        <v>-104.05</v>
      </c>
      <c r="G3">
        <v>3958.95</v>
      </c>
    </row>
    <row r="4" spans="1:7" ht="12.75">
      <c r="A4" s="2" t="s">
        <v>9</v>
      </c>
      <c r="B4">
        <v>41</v>
      </c>
      <c r="C4">
        <v>41</v>
      </c>
      <c r="D4">
        <v>45</v>
      </c>
      <c r="E4">
        <f>B4</f>
        <v>41</v>
      </c>
      <c r="F4">
        <f>C4</f>
        <v>41</v>
      </c>
      <c r="G4" t="s">
        <v>22</v>
      </c>
    </row>
    <row r="5" ht="12.75">
      <c r="A5" s="2"/>
    </row>
    <row r="6" spans="1:6" ht="12.75">
      <c r="A6" s="2" t="s">
        <v>0</v>
      </c>
      <c r="B6">
        <f>COS(B3*PI()/180)*COS(B4*PI()/180)</f>
        <v>-0.27132433211666057</v>
      </c>
      <c r="C6">
        <f>COS(C3*PI()/180)*COS(C4*PI()/180)</f>
        <v>-0.18321974754276246</v>
      </c>
      <c r="D6">
        <f>COS(D3*PI()/180)*COS(D4*PI()/180)</f>
        <v>-0.25421073240380837</v>
      </c>
      <c r="E6">
        <f aca="true" t="shared" si="0" ref="E6:F8">B6</f>
        <v>-0.27132433211666057</v>
      </c>
      <c r="F6">
        <f t="shared" si="0"/>
        <v>-0.18321974754276246</v>
      </c>
    </row>
    <row r="7" spans="1:6" ht="12.75">
      <c r="A7" s="2" t="s">
        <v>1</v>
      </c>
      <c r="B7">
        <f>SIN(B3*PI()/180)*COS(B4*PI()/180)</f>
        <v>-0.7042511322543124</v>
      </c>
      <c r="C7">
        <f>SIN(C3*PI()/180)*COS(C4*PI()/180)</f>
        <v>-0.7321318696726699</v>
      </c>
      <c r="D7">
        <f>SIN(D3*PI()/180)*COS(D4*PI()/180)</f>
        <v>-0.6598309658774127</v>
      </c>
      <c r="E7">
        <f t="shared" si="0"/>
        <v>-0.7042511322543124</v>
      </c>
      <c r="F7">
        <f t="shared" si="0"/>
        <v>-0.7321318696726699</v>
      </c>
    </row>
    <row r="8" spans="1:6" ht="12.75">
      <c r="A8" s="2" t="s">
        <v>2</v>
      </c>
      <c r="B8">
        <f>SIN(B4*PI()/180)</f>
        <v>0.6560590289905072</v>
      </c>
      <c r="C8">
        <f>SIN(C4*PI()/180)</f>
        <v>0.6560590289905072</v>
      </c>
      <c r="D8">
        <f>SIN(D4*PI()/180)</f>
        <v>0.7071067811865475</v>
      </c>
      <c r="E8">
        <f t="shared" si="0"/>
        <v>0.6560590289905072</v>
      </c>
      <c r="F8">
        <f t="shared" si="0"/>
        <v>0.6560590289905072</v>
      </c>
    </row>
    <row r="9" ht="12.75">
      <c r="A9" s="2"/>
    </row>
    <row r="10" spans="1:6" ht="12.75">
      <c r="A10" s="2" t="s">
        <v>11</v>
      </c>
      <c r="B10">
        <f>ACOS(C6*D6+C7*D7+C8*D8)</f>
        <v>0.11352024893063817</v>
      </c>
      <c r="C10">
        <f>ACOS(D6*E6+D7*E7+D8*E8)</f>
        <v>0.06981317007977372</v>
      </c>
      <c r="D10">
        <f>ACOS(E6*F6+E7*F7+E8*F8)</f>
        <v>0.09244369937157781</v>
      </c>
      <c r="E10">
        <f>B10</f>
        <v>0.11352024893063817</v>
      </c>
      <c r="F10">
        <f>C10</f>
        <v>0.06981317007977372</v>
      </c>
    </row>
    <row r="11" spans="1:4" ht="12.75">
      <c r="A11" s="2" t="s">
        <v>15</v>
      </c>
      <c r="B11">
        <f>(COS(B10)-COS(C10)*COS(D10))/(SIN(C10)*SIN(D10))</f>
        <v>0.040208679745592626</v>
      </c>
      <c r="C11">
        <f>(COS(C10)-COS(D10)*COS(E10))/(SIN(D10)*SIN(E10))</f>
        <v>0.7882862936704967</v>
      </c>
      <c r="D11">
        <f>(COS(D10)-COS(E10)*COS(F10))/(SIN(E10)*SIN(F10))</f>
        <v>0.5804899213074504</v>
      </c>
    </row>
    <row r="12" spans="1:4" ht="12.75">
      <c r="A12" s="2" t="s">
        <v>6</v>
      </c>
      <c r="B12">
        <f>ACOS(B11)</f>
        <v>1.5305768046763537</v>
      </c>
      <c r="C12">
        <f>ACOS(C11)</f>
        <v>0.6627774362304008</v>
      </c>
      <c r="D12">
        <f>ACOS(D11)</f>
        <v>0.9514660938141517</v>
      </c>
    </row>
    <row r="13" spans="1:6" ht="12.75">
      <c r="A13" s="2"/>
      <c r="F13" s="1"/>
    </row>
    <row r="14" spans="1:4" ht="12.75">
      <c r="A14" s="2" t="s">
        <v>7</v>
      </c>
      <c r="B14">
        <f>SUM(B12:D12)-PI()</f>
        <v>0.003227681131113158</v>
      </c>
      <c r="D14" s="1"/>
    </row>
    <row r="15" spans="1:2" ht="12.75">
      <c r="A15" s="2" t="s">
        <v>17</v>
      </c>
      <c r="B15">
        <f>B14*G3^2</f>
        <v>50588.366587896206</v>
      </c>
    </row>
    <row r="16" ht="12.75">
      <c r="A16" s="2"/>
    </row>
    <row r="17" ht="20.25">
      <c r="A17" s="3" t="s">
        <v>19</v>
      </c>
    </row>
    <row r="18" spans="1:8" ht="12.75">
      <c r="A18" s="2" t="s">
        <v>14</v>
      </c>
      <c r="B18" s="2" t="s">
        <v>3</v>
      </c>
      <c r="C18" s="2" t="s">
        <v>4</v>
      </c>
      <c r="D18" s="2" t="s">
        <v>5</v>
      </c>
      <c r="E18" s="2" t="s">
        <v>13</v>
      </c>
      <c r="F18" s="2" t="s">
        <v>12</v>
      </c>
      <c r="G18" s="2" t="s">
        <v>16</v>
      </c>
      <c r="H18" s="2" t="s">
        <v>21</v>
      </c>
    </row>
    <row r="19" spans="1:7" ht="12.75">
      <c r="A19" s="2" t="s">
        <v>8</v>
      </c>
      <c r="B19">
        <v>-104.05</v>
      </c>
      <c r="C19">
        <v>-104.05</v>
      </c>
      <c r="D19">
        <v>-111.07</v>
      </c>
      <c r="E19">
        <f>B19</f>
        <v>-104.05</v>
      </c>
      <c r="F19">
        <f>C19</f>
        <v>-104.05</v>
      </c>
      <c r="G19">
        <v>3958.95</v>
      </c>
    </row>
    <row r="20" spans="1:6" ht="12.75">
      <c r="A20" s="2" t="s">
        <v>9</v>
      </c>
      <c r="B20">
        <v>45</v>
      </c>
      <c r="C20">
        <v>41</v>
      </c>
      <c r="D20">
        <v>45</v>
      </c>
      <c r="E20">
        <f>B20</f>
        <v>45</v>
      </c>
      <c r="F20">
        <f>C20</f>
        <v>41</v>
      </c>
    </row>
    <row r="21" ht="12.75">
      <c r="A21" s="2"/>
    </row>
    <row r="22" spans="1:6" ht="12.75">
      <c r="A22" s="2" t="s">
        <v>0</v>
      </c>
      <c r="B22">
        <f>COS(B19*PI()/180)*COS(B20*PI()/180)</f>
        <v>-0.1716632852289126</v>
      </c>
      <c r="C22">
        <f>COS(C19*PI()/180)*COS(C20*PI()/180)</f>
        <v>-0.18321974754276246</v>
      </c>
      <c r="D22">
        <f>COS(D19*PI()/180)*COS(D20*PI()/180)</f>
        <v>-0.25421073240380837</v>
      </c>
      <c r="E22">
        <f aca="true" t="shared" si="1" ref="E22:F24">B22</f>
        <v>-0.1716632852289126</v>
      </c>
      <c r="F22">
        <f t="shared" si="1"/>
        <v>-0.18321974754276246</v>
      </c>
    </row>
    <row r="23" spans="1:6" ht="12.75">
      <c r="A23" s="2" t="s">
        <v>1</v>
      </c>
      <c r="B23">
        <f>SIN(B19*PI()/180)*COS(B20*PI()/180)</f>
        <v>-0.685953144540075</v>
      </c>
      <c r="C23">
        <f>SIN(C19*PI()/180)*COS(C20*PI()/180)</f>
        <v>-0.7321318696726699</v>
      </c>
      <c r="D23">
        <f>SIN(D19*PI()/180)*COS(D20*PI()/180)</f>
        <v>-0.6598309658774127</v>
      </c>
      <c r="E23">
        <f t="shared" si="1"/>
        <v>-0.685953144540075</v>
      </c>
      <c r="F23">
        <f t="shared" si="1"/>
        <v>-0.7321318696726699</v>
      </c>
    </row>
    <row r="24" spans="1:6" ht="12.75">
      <c r="A24" s="2" t="s">
        <v>2</v>
      </c>
      <c r="B24">
        <f>SIN(B20*PI()/180)</f>
        <v>0.7071067811865475</v>
      </c>
      <c r="C24">
        <f>SIN(C20*PI()/180)</f>
        <v>0.6560590289905072</v>
      </c>
      <c r="D24">
        <f>SIN(D20*PI()/180)</f>
        <v>0.7071067811865475</v>
      </c>
      <c r="E24">
        <f t="shared" si="1"/>
        <v>0.7071067811865475</v>
      </c>
      <c r="F24">
        <f t="shared" si="1"/>
        <v>0.6560590289905072</v>
      </c>
    </row>
    <row r="25" ht="12.75">
      <c r="A25" s="2"/>
    </row>
    <row r="26" spans="1:6" ht="12.75">
      <c r="A26" s="2" t="s">
        <v>11</v>
      </c>
      <c r="B26">
        <f>ACOS(C22*D22+C23*D23+C24*D24)</f>
        <v>0.11352024893063817</v>
      </c>
      <c r="C26">
        <f>ACOS(D22*E22+D23*E23+D24*E24)</f>
        <v>0.08660910461542559</v>
      </c>
      <c r="D26">
        <f>ACOS(E22*F22+E23*F23+E24*F24)</f>
        <v>0.06981317007977372</v>
      </c>
      <c r="E26">
        <f>B26</f>
        <v>0.11352024893063817</v>
      </c>
      <c r="F26">
        <f>C26</f>
        <v>0.08660910461542559</v>
      </c>
    </row>
    <row r="27" spans="1:4" ht="12.75">
      <c r="A27" s="2" t="s">
        <v>15</v>
      </c>
      <c r="B27">
        <f>(COS(B26)-COS(C26)*COS(D26))/(SIN(C26)*SIN(D26))</f>
        <v>-0.04333164207662076</v>
      </c>
      <c r="C27">
        <f>(COS(C26)-COS(D26)*COS(E26))/(SIN(D26)*SIN(E26))</f>
        <v>0.6465069908832257</v>
      </c>
      <c r="D27">
        <f>(COS(D26)-COS(E26)*COS(F26))/(SIN(E26)*SIN(F26))</f>
        <v>0.7883490446291352</v>
      </c>
    </row>
    <row r="28" spans="1:4" ht="12.75">
      <c r="A28" s="2" t="s">
        <v>6</v>
      </c>
      <c r="B28">
        <f>ACOS(B27)</f>
        <v>1.6141415404823183</v>
      </c>
      <c r="C28">
        <f>ACOS(C27)</f>
        <v>0.8677993684459407</v>
      </c>
      <c r="D28">
        <f>ACOS(D27)</f>
        <v>0.6626754466681504</v>
      </c>
    </row>
    <row r="29" spans="1:6" ht="12.75">
      <c r="A29" s="2"/>
      <c r="F29" s="1"/>
    </row>
    <row r="30" spans="1:4" ht="12.75">
      <c r="A30" s="2" t="s">
        <v>7</v>
      </c>
      <c r="B30">
        <f>SUM(B28:D28)-PI()</f>
        <v>0.003023702006616169</v>
      </c>
      <c r="D30" s="1"/>
    </row>
    <row r="31" spans="1:2" ht="12.75">
      <c r="A31" s="2" t="s">
        <v>17</v>
      </c>
      <c r="B31">
        <f>B30*G19^2</f>
        <v>47391.343614696554</v>
      </c>
    </row>
    <row r="33" spans="1:6" ht="20.25">
      <c r="A33" s="3" t="s">
        <v>20</v>
      </c>
      <c r="B33">
        <f>B31+B15</f>
        <v>97979.71020259276</v>
      </c>
      <c r="D33" s="2" t="s">
        <v>24</v>
      </c>
      <c r="F33">
        <v>97105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Harnish_S</dc:creator>
  <cp:keywords/>
  <dc:description/>
  <cp:lastModifiedBy>Harnish_S</cp:lastModifiedBy>
  <dcterms:created xsi:type="dcterms:W3CDTF">2001-11-12T20:24:32Z</dcterms:created>
  <dcterms:modified xsi:type="dcterms:W3CDTF">2002-06-03T18:00:14Z</dcterms:modified>
  <cp:category/>
  <cp:version/>
  <cp:contentType/>
  <cp:contentStatus/>
</cp:coreProperties>
</file>